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entdoc0015\DivisionFiles2\hous\BOH\BOHSHARE\MultiFamily\03.01_Housing_Credits\"/>
    </mc:Choice>
  </mc:AlternateContent>
  <xr:revisionPtr revIDLastSave="0" documentId="8_{472DA00D-9E0A-421C-BBA9-83AAED015B48}" xr6:coauthVersionLast="47" xr6:coauthVersionMax="47" xr10:uidLastSave="{00000000-0000-0000-0000-000000000000}"/>
  <bookViews>
    <workbookView xWindow="1500" yWindow="2160" windowWidth="24585" windowHeight="14100" xr2:uid="{6AC38090-3070-4C50-903E-C3191D00247C}"/>
  </bookViews>
  <sheets>
    <sheet name="2026HCSum" sheetId="1" r:id="rId1"/>
  </sheets>
  <externalReferences>
    <externalReference r:id="rId2"/>
    <externalReference r:id="rId3"/>
  </externalReferences>
  <definedNames>
    <definedName name="_1_">[1]amort!#REF!</definedName>
    <definedName name="APR">[1]amort!#REF!</definedName>
    <definedName name="AUG">[1]amort!#REF!</definedName>
    <definedName name="ColumnTitle1">#REF!</definedName>
    <definedName name="DEC">[1]amort!#REF!</definedName>
    <definedName name="EXPECT">#REF!</definedName>
    <definedName name="FEB">[1]amort!#REF!</definedName>
    <definedName name="JAN">[1]amort!#REF!</definedName>
    <definedName name="JULY">[1]amort!#REF!</definedName>
    <definedName name="JUNE">[1]amort!#REF!</definedName>
    <definedName name="MAR">[1]amort!#REF!</definedName>
    <definedName name="MAY">[1]amort!#REF!</definedName>
    <definedName name="NOV">[1]amort!#REF!</definedName>
    <definedName name="OCT">[1]amort!#REF!</definedName>
    <definedName name="_xlnm.Print_Area" localSheetId="0">'2026HCSum'!$A$2:$T$40</definedName>
    <definedName name="REGZ">#REF!</definedName>
    <definedName name="SEPT">[1]amort!#REF!</definedName>
    <definedName name="TOTALS_">[1]amort!#REF!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8" i="1" l="1"/>
  <c r="L37" i="1"/>
  <c r="L36" i="1"/>
  <c r="L29" i="1"/>
  <c r="K29" i="1"/>
  <c r="L19" i="1"/>
  <c r="L30" i="1" s="1"/>
  <c r="K19" i="1"/>
  <c r="K30" i="1" l="1"/>
</calcChain>
</file>

<file path=xl/sharedStrings.xml><?xml version="1.0" encoding="utf-8"?>
<sst xmlns="http://schemas.openxmlformats.org/spreadsheetml/2006/main" count="220" uniqueCount="109">
  <si>
    <t xml:space="preserve">Montana Housing </t>
  </si>
  <si>
    <t>2026 Housing Credit Awards</t>
  </si>
  <si>
    <t>Letter of Intent</t>
  </si>
  <si>
    <t>Entity</t>
  </si>
  <si>
    <t>Housing</t>
  </si>
  <si>
    <t>Construction</t>
  </si>
  <si>
    <t>HC Request</t>
  </si>
  <si>
    <t>City</t>
  </si>
  <si>
    <t>County</t>
  </si>
  <si>
    <t>Project Name</t>
  </si>
  <si>
    <t>Sponsor / Developer</t>
  </si>
  <si>
    <t>Type</t>
  </si>
  <si>
    <t>Set-aside</t>
  </si>
  <si>
    <t>Units</t>
  </si>
  <si>
    <t>10 yr total</t>
  </si>
  <si>
    <t>ST</t>
  </si>
  <si>
    <t>Contact</t>
  </si>
  <si>
    <t>email</t>
  </si>
  <si>
    <t>Telephone</t>
  </si>
  <si>
    <t>Letter of Intents Invited to Full Application</t>
  </si>
  <si>
    <t>Troy</t>
  </si>
  <si>
    <t>Lincoln</t>
  </si>
  <si>
    <t>Golden Lion Manor</t>
  </si>
  <si>
    <t>American Covenant</t>
  </si>
  <si>
    <t>Non-Profit</t>
  </si>
  <si>
    <t>Small</t>
  </si>
  <si>
    <t>Family</t>
  </si>
  <si>
    <t>Acq/Rehab</t>
  </si>
  <si>
    <t>Kalispell</t>
  </si>
  <si>
    <t>MT</t>
  </si>
  <si>
    <t>Linsey Hale</t>
  </si>
  <si>
    <t>lmh@acshf.com</t>
  </si>
  <si>
    <t>Billings</t>
  </si>
  <si>
    <t>Yellowstone</t>
  </si>
  <si>
    <t>Tower 9%</t>
  </si>
  <si>
    <t>Homeword</t>
  </si>
  <si>
    <t>General</t>
  </si>
  <si>
    <t>Senior</t>
  </si>
  <si>
    <t>Missoula</t>
  </si>
  <si>
    <t>Heather McMilin</t>
  </si>
  <si>
    <t>heather@homeword.org</t>
  </si>
  <si>
    <t>(406) 532-4663</t>
  </si>
  <si>
    <t>Butte</t>
  </si>
  <si>
    <t>Silver Bow</t>
  </si>
  <si>
    <t>Granite Peak</t>
  </si>
  <si>
    <t>Thomas Development</t>
  </si>
  <si>
    <t>New</t>
  </si>
  <si>
    <t>Boise</t>
  </si>
  <si>
    <t>ID</t>
  </si>
  <si>
    <t>Thomas Mannschreck</t>
  </si>
  <si>
    <t>tmannschreck@thomasdevelopment.com</t>
  </si>
  <si>
    <t>Flathead</t>
  </si>
  <si>
    <t>Outpost at Kalispell</t>
  </si>
  <si>
    <t>Mach LLC</t>
  </si>
  <si>
    <t>Coeur d'Alene</t>
  </si>
  <si>
    <t>Grant Schnell</t>
  </si>
  <si>
    <t>grant@machcpt.com</t>
  </si>
  <si>
    <t>Miles City</t>
  </si>
  <si>
    <t>Custer</t>
  </si>
  <si>
    <t>Saddle Horn Apts</t>
  </si>
  <si>
    <t>CR Builders</t>
  </si>
  <si>
    <t>Don Sterhan</t>
  </si>
  <si>
    <t>dsterhan@cr-builders.com</t>
  </si>
  <si>
    <t>Anaconda</t>
  </si>
  <si>
    <t>Deer Lodge</t>
  </si>
  <si>
    <t>Pintler Pines</t>
  </si>
  <si>
    <t>The Housing Company</t>
  </si>
  <si>
    <t>Tiffany Hapney</t>
  </si>
  <si>
    <t>tiffanyh@ihfa.org</t>
  </si>
  <si>
    <t>Wildflower Apts 9%</t>
  </si>
  <si>
    <t>Missoula Housing Authority</t>
  </si>
  <si>
    <t>United Housing Ptrs</t>
  </si>
  <si>
    <t>Seth O'Connell</t>
  </si>
  <si>
    <t>seth@uhousingpartners.com</t>
  </si>
  <si>
    <t>Livingston</t>
  </si>
  <si>
    <t>Park</t>
  </si>
  <si>
    <t>Sheep Mtn Res 9%</t>
  </si>
  <si>
    <t>Boundry Development</t>
  </si>
  <si>
    <t>For Profit</t>
  </si>
  <si>
    <t>Bozeman</t>
  </si>
  <si>
    <t>Joseph Walsh</t>
  </si>
  <si>
    <t>joe@boundarydev.com</t>
  </si>
  <si>
    <t>* - The above was randomly selected and is the order of project updates at the October meeting.</t>
  </si>
  <si>
    <t>* - 2025 Small State Minimum credit total will be used until actual 2026 credits available are released.</t>
  </si>
  <si>
    <t>Letter of Intent Projects not selected for Full Application</t>
  </si>
  <si>
    <t>Hardin</t>
  </si>
  <si>
    <t>Big Horn</t>
  </si>
  <si>
    <t>Hardin Senior Hsing</t>
  </si>
  <si>
    <t>Midtown 9%</t>
  </si>
  <si>
    <t>Blueline Development</t>
  </si>
  <si>
    <t>Jason Boal</t>
  </si>
  <si>
    <t>jason@bluelinedevelopment.com</t>
  </si>
  <si>
    <t>Pryor Creek Apts</t>
  </si>
  <si>
    <t>Graystoke Social Impact</t>
  </si>
  <si>
    <t>Corey Checketts</t>
  </si>
  <si>
    <t>cchecketts@graystokecp.com</t>
  </si>
  <si>
    <t>Riverstone Ridge</t>
  </si>
  <si>
    <t>Copper Canyon Apts</t>
  </si>
  <si>
    <t>Butte Housing Authority</t>
  </si>
  <si>
    <t>Rovonda Stordahl</t>
  </si>
  <si>
    <t>rstordahl@buttehousing.org</t>
  </si>
  <si>
    <r>
      <t xml:space="preserve">2026 Current Year Credits </t>
    </r>
    <r>
      <rPr>
        <sz val="10"/>
        <rFont val="Arial"/>
        <family val="2"/>
      </rPr>
      <t>(based on 2025)</t>
    </r>
  </si>
  <si>
    <t>2025 Credits Remaining</t>
  </si>
  <si>
    <t>Returned Credits</t>
  </si>
  <si>
    <t>2026 National Pool Credits</t>
  </si>
  <si>
    <t>Available Credits:</t>
  </si>
  <si>
    <t>Minimum Required to be Awared to Non-Profits (10%):</t>
  </si>
  <si>
    <t>Maximum Request for a Small Rural Project (12.5%):</t>
  </si>
  <si>
    <t>Maximum Credit Per Project: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</si>
</sst>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164" formatCode="[&lt;=9999999]###\-####;\(###\)\ ###\-####"/>
  </numFmts>
  <fonts count="4" x14ac:knownFonts="1">
    <font>
      <sz val="12"/>
      <name val="Arial"/>
      <family val="2"/>
    </font>
    <font>
      <b/>
      <sz val="12"/>
      <name val="Arial"/>
      <family val="2"/>
    </font>
    <font>
      <u/>
      <sz val="12"/>
      <color theme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41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1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1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42" fontId="0" fillId="0" borderId="0" xfId="0" applyNumberFormat="1" applyAlignment="1" applyProtection="1">
      <alignment horizontal="center"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14" fontId="0" fillId="0" borderId="2" xfId="0" applyNumberFormat="1" applyBorder="1" applyAlignment="1" applyProtection="1">
      <alignment horizontal="center" wrapText="1"/>
      <protection locked="0"/>
    </xf>
    <xf numFmtId="41" fontId="0" fillId="0" borderId="2" xfId="0" applyNumberFormat="1" applyBorder="1" applyAlignment="1" applyProtection="1">
      <alignment horizontal="center" wrapText="1"/>
      <protection locked="0"/>
    </xf>
    <xf numFmtId="41" fontId="0" fillId="0" borderId="2" xfId="0" applyNumberFormat="1" applyBorder="1" applyAlignment="1">
      <alignment horizontal="center"/>
    </xf>
    <xf numFmtId="42" fontId="0" fillId="0" borderId="2" xfId="0" applyNumberFormat="1" applyBorder="1" applyAlignment="1" applyProtection="1">
      <alignment horizontal="center" wrapText="1"/>
      <protection locked="0"/>
    </xf>
    <xf numFmtId="41" fontId="0" fillId="0" borderId="0" xfId="0" applyNumberFormat="1" applyAlignment="1" applyProtection="1">
      <alignment horizontal="center" wrapText="1"/>
      <protection locked="0"/>
    </xf>
    <xf numFmtId="42" fontId="0" fillId="0" borderId="2" xfId="0" applyNumberFormat="1" applyBorder="1" applyAlignment="1" applyProtection="1">
      <alignment horizontal="right" wrapText="1"/>
      <protection locked="0"/>
    </xf>
    <xf numFmtId="42" fontId="2" fillId="0" borderId="2" xfId="1" applyNumberFormat="1" applyBorder="1" applyAlignment="1" applyProtection="1">
      <alignment horizontal="right" wrapText="1"/>
      <protection locked="0"/>
    </xf>
    <xf numFmtId="164" fontId="0" fillId="0" borderId="2" xfId="0" applyNumberFormat="1" applyBorder="1" applyAlignment="1" applyProtection="1">
      <alignment horizontal="right" wrapText="1"/>
      <protection locked="0"/>
    </xf>
    <xf numFmtId="0" fontId="0" fillId="2" borderId="0" xfId="0" applyFill="1"/>
    <xf numFmtId="0" fontId="0" fillId="2" borderId="2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horizontal="center" wrapText="1"/>
      <protection locked="0"/>
    </xf>
    <xf numFmtId="14" fontId="0" fillId="2" borderId="2" xfId="0" applyNumberFormat="1" applyFill="1" applyBorder="1" applyAlignment="1" applyProtection="1">
      <alignment horizontal="center" wrapText="1"/>
      <protection locked="0"/>
    </xf>
    <xf numFmtId="41" fontId="0" fillId="2" borderId="2" xfId="0" applyNumberFormat="1" applyFill="1" applyBorder="1" applyAlignment="1" applyProtection="1">
      <alignment horizontal="center" wrapText="1"/>
      <protection locked="0"/>
    </xf>
    <xf numFmtId="41" fontId="0" fillId="2" borderId="2" xfId="0" applyNumberFormat="1" applyFill="1" applyBorder="1" applyAlignment="1">
      <alignment horizontal="center"/>
    </xf>
    <xf numFmtId="42" fontId="0" fillId="2" borderId="2" xfId="0" applyNumberFormat="1" applyFill="1" applyBorder="1" applyAlignment="1" applyProtection="1">
      <alignment horizontal="center" wrapText="1"/>
      <protection locked="0"/>
    </xf>
    <xf numFmtId="42" fontId="0" fillId="2" borderId="2" xfId="0" applyNumberFormat="1" applyFill="1" applyBorder="1" applyAlignment="1" applyProtection="1">
      <alignment horizontal="right" wrapText="1"/>
      <protection locked="0"/>
    </xf>
    <xf numFmtId="42" fontId="2" fillId="2" borderId="2" xfId="1" applyNumberFormat="1" applyFill="1" applyBorder="1" applyAlignment="1" applyProtection="1">
      <alignment horizontal="right" wrapText="1"/>
      <protection locked="0"/>
    </xf>
    <xf numFmtId="164" fontId="0" fillId="2" borderId="2" xfId="0" applyNumberFormat="1" applyFill="1" applyBorder="1" applyAlignment="1" applyProtection="1">
      <alignment horizontal="right" wrapText="1"/>
      <protection locked="0"/>
    </xf>
    <xf numFmtId="41" fontId="0" fillId="0" borderId="4" xfId="0" applyNumberFormat="1" applyBorder="1"/>
    <xf numFmtId="41" fontId="0" fillId="0" borderId="0" xfId="0" applyNumberFormat="1"/>
    <xf numFmtId="41" fontId="0" fillId="0" borderId="5" xfId="0" applyNumberFormat="1" applyBorder="1"/>
    <xf numFmtId="0" fontId="0" fillId="0" borderId="0" xfId="0" applyAlignment="1">
      <alignment horizontal="left"/>
    </xf>
    <xf numFmtId="41" fontId="0" fillId="0" borderId="0" xfId="0" applyNumberFormat="1" applyAlignment="1">
      <alignment horizontal="left"/>
    </xf>
    <xf numFmtId="41" fontId="0" fillId="0" borderId="0" xfId="0" applyNumberFormat="1" applyAlignment="1">
      <alignment horizontal="right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0" fillId="3" borderId="0" xfId="0" applyFill="1"/>
    <xf numFmtId="41" fontId="0" fillId="3" borderId="0" xfId="0" applyNumberFormat="1" applyFill="1" applyAlignment="1">
      <alignment horizontal="right"/>
    </xf>
    <xf numFmtId="41" fontId="0" fillId="3" borderId="0" xfId="0" applyNumberForma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entdoc0015\DivisionFiles2\hous\BOH\BOHSHARE\MultiFamily\01.01_Operations\Templates_Forms\1.0%20LoanDocsMergAmort\00.0%20Master%20Amort%20Merg.xlsm" TargetMode="External"/><Relationship Id="rId1" Type="http://schemas.openxmlformats.org/officeDocument/2006/relationships/externalLinkPath" Target="/hous/BOH/BOHSHARE/MultiFamily/01.01_Operations/Templates_Forms/1.0%20LoanDocsMergAmort/00.0%20Master%20Amort%20Merg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entdoc0015\DivisionFiles2\hous\BOH\BOHSHARE\MultiFamily\03.01_Housing_Credits\2026%20LOI%20&amp;%20Full%20Apps\2026%20HC%20Sum%20Bd%20Mtg%2020250513.xlsx" TargetMode="External"/><Relationship Id="rId1" Type="http://schemas.openxmlformats.org/officeDocument/2006/relationships/externalLinkPath" Target="2026%20LOI%20&amp;%20Full%20Apps/2026%20HC%20Sum%20Bd%20Mtg%20202505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ter info"/>
      <sheetName val="amort"/>
      <sheetName val="disclose stmt"/>
      <sheetName val="appr cklst"/>
      <sheetName val="title cklst"/>
      <sheetName val="MergFields"/>
      <sheetName val="excelform"/>
      <sheetName val="Endorsements"/>
      <sheetName val="abstract"/>
    </sheetNames>
    <sheetDataSet>
      <sheetData sheetId="0">
        <row r="2">
          <cell r="D2" t="str">
            <v>Riverview Apartments, LLLP</v>
          </cell>
        </row>
      </sheetData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6HCSum"/>
      <sheetName val="2026PAISum"/>
      <sheetName val="202PACompSum"/>
      <sheetName val="2026PABdWkst"/>
      <sheetName val="2026PAIBdTally"/>
      <sheetName val="2025FASum"/>
      <sheetName val="2025FAComp"/>
      <sheetName val="2025 BdDiscCat"/>
      <sheetName val="2025FABdTally"/>
      <sheetName val="2025FABdWk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ason@bluelinedevelopment.com" TargetMode="External"/><Relationship Id="rId2" Type="http://schemas.openxmlformats.org/officeDocument/2006/relationships/hyperlink" Target="mailto:jason@bluelinedevelopment.com" TargetMode="External"/><Relationship Id="rId1" Type="http://schemas.openxmlformats.org/officeDocument/2006/relationships/hyperlink" Target="mailto:grant@machcpt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cchecketts@graystokecp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7E0DC-2D62-4E61-853D-887401788C07}">
  <dimension ref="B3:T41"/>
  <sheetViews>
    <sheetView tabSelected="1" zoomScale="106" zoomScaleNormal="106" zoomScaleSheetLayoutView="110" workbookViewId="0">
      <selection activeCell="J24" sqref="J24"/>
    </sheetView>
  </sheetViews>
  <sheetFormatPr defaultColWidth="8.88671875" defaultRowHeight="15" x14ac:dyDescent="0.2"/>
  <cols>
    <col min="1" max="1" width="2.21875" customWidth="1"/>
    <col min="2" max="2" width="3.5546875" customWidth="1"/>
    <col min="3" max="3" width="11.77734375" customWidth="1"/>
    <col min="4" max="4" width="12.5546875" hidden="1" customWidth="1"/>
    <col min="5" max="5" width="17.77734375" customWidth="1"/>
    <col min="6" max="6" width="21.88671875" customWidth="1"/>
    <col min="7" max="7" width="8.88671875" style="2" customWidth="1"/>
    <col min="8" max="8" width="8.88671875" style="2"/>
    <col min="9" max="9" width="8.88671875" style="2" customWidth="1"/>
    <col min="10" max="10" width="12.77734375" style="2" customWidth="1"/>
    <col min="11" max="11" width="5.21875" style="2" customWidth="1"/>
    <col min="12" max="12" width="12.77734375" customWidth="1"/>
    <col min="13" max="13" width="5.109375" customWidth="1"/>
    <col min="14" max="14" width="13.5546875" customWidth="1"/>
    <col min="15" max="15" width="22.109375" customWidth="1"/>
    <col min="16" max="16" width="9.44140625" style="3" customWidth="1"/>
    <col min="17" max="17" width="4.44140625" customWidth="1"/>
    <col min="18" max="18" width="19.21875" style="3" customWidth="1"/>
    <col min="19" max="19" width="34.77734375" style="3" customWidth="1"/>
    <col min="20" max="20" width="14" style="4" customWidth="1"/>
    <col min="21" max="21" width="3.109375" customWidth="1"/>
  </cols>
  <sheetData>
    <row r="3" spans="2:20" ht="15.75" x14ac:dyDescent="0.25">
      <c r="B3" s="1" t="s">
        <v>0</v>
      </c>
    </row>
    <row r="4" spans="2:20" ht="15.75" x14ac:dyDescent="0.25">
      <c r="B4" s="1" t="s">
        <v>1</v>
      </c>
      <c r="L4" s="5" t="s">
        <v>2</v>
      </c>
    </row>
    <row r="5" spans="2:20" ht="15.75" x14ac:dyDescent="0.25">
      <c r="C5" s="5"/>
      <c r="D5" s="5"/>
      <c r="E5" s="5"/>
      <c r="F5" s="5"/>
      <c r="G5" s="5" t="s">
        <v>3</v>
      </c>
      <c r="H5" s="5"/>
      <c r="I5" s="5" t="s">
        <v>4</v>
      </c>
      <c r="J5" s="5" t="s">
        <v>5</v>
      </c>
      <c r="K5" s="6">
        <v>0.09</v>
      </c>
      <c r="L5" s="5" t="s">
        <v>6</v>
      </c>
      <c r="M5" s="6">
        <v>0.04</v>
      </c>
      <c r="N5" s="5"/>
      <c r="O5" s="5"/>
    </row>
    <row r="6" spans="2:20" ht="16.5" thickBot="1" x14ac:dyDescent="0.3">
      <c r="C6" s="7" t="s">
        <v>7</v>
      </c>
      <c r="D6" s="7" t="s">
        <v>8</v>
      </c>
      <c r="E6" s="7" t="s">
        <v>9</v>
      </c>
      <c r="F6" s="7" t="s">
        <v>10</v>
      </c>
      <c r="G6" s="8" t="s">
        <v>11</v>
      </c>
      <c r="H6" s="8" t="s">
        <v>12</v>
      </c>
      <c r="I6" s="8" t="s">
        <v>11</v>
      </c>
      <c r="J6" s="8" t="s">
        <v>11</v>
      </c>
      <c r="K6" s="9" t="s">
        <v>13</v>
      </c>
      <c r="L6" s="9" t="s">
        <v>14</v>
      </c>
      <c r="M6" s="9" t="s">
        <v>13</v>
      </c>
      <c r="N6" s="7" t="s">
        <v>9</v>
      </c>
      <c r="O6" s="7" t="s">
        <v>10</v>
      </c>
      <c r="P6" s="9" t="s">
        <v>7</v>
      </c>
      <c r="Q6" s="9" t="s">
        <v>15</v>
      </c>
      <c r="R6" s="9" t="s">
        <v>16</v>
      </c>
      <c r="S6" s="9" t="s">
        <v>17</v>
      </c>
      <c r="T6" s="10" t="s">
        <v>18</v>
      </c>
    </row>
    <row r="7" spans="2:20" ht="13.5" customHeight="1" x14ac:dyDescent="0.25">
      <c r="D7" s="1"/>
      <c r="E7" s="1"/>
      <c r="F7" s="1"/>
      <c r="G7" s="11"/>
      <c r="H7" s="11"/>
      <c r="I7" s="11"/>
      <c r="J7" s="11"/>
      <c r="K7" s="5"/>
      <c r="L7" s="5"/>
      <c r="M7" s="5"/>
      <c r="N7" s="1"/>
      <c r="O7" s="1"/>
      <c r="P7" s="12"/>
      <c r="Q7" s="5"/>
      <c r="R7" s="12"/>
      <c r="S7" s="12"/>
      <c r="T7" s="13"/>
    </row>
    <row r="8" spans="2:20" ht="13.5" customHeight="1" x14ac:dyDescent="0.25">
      <c r="B8" s="1" t="s">
        <v>19</v>
      </c>
    </row>
    <row r="9" spans="2:20" ht="13.5" customHeight="1" x14ac:dyDescent="0.2">
      <c r="B9">
        <v>1</v>
      </c>
      <c r="C9" s="15" t="s">
        <v>20</v>
      </c>
      <c r="D9" s="15" t="s">
        <v>21</v>
      </c>
      <c r="E9" s="15" t="s">
        <v>22</v>
      </c>
      <c r="F9" s="16" t="s">
        <v>23</v>
      </c>
      <c r="G9" s="17" t="s">
        <v>24</v>
      </c>
      <c r="H9" s="18" t="s">
        <v>25</v>
      </c>
      <c r="I9" s="19" t="s">
        <v>26</v>
      </c>
      <c r="J9" s="19" t="s">
        <v>27</v>
      </c>
      <c r="K9" s="20">
        <v>20</v>
      </c>
      <c r="L9" s="21">
        <v>4240000</v>
      </c>
      <c r="M9" s="22"/>
      <c r="N9" s="15" t="s">
        <v>22</v>
      </c>
      <c r="O9" s="15" t="s">
        <v>23</v>
      </c>
      <c r="P9" s="23" t="s">
        <v>28</v>
      </c>
      <c r="Q9" s="21" t="s">
        <v>29</v>
      </c>
      <c r="R9" s="23" t="s">
        <v>30</v>
      </c>
      <c r="S9" s="24" t="s">
        <v>31</v>
      </c>
      <c r="T9" s="25">
        <v>4062356593</v>
      </c>
    </row>
    <row r="10" spans="2:20" ht="13.5" customHeight="1" x14ac:dyDescent="0.2">
      <c r="C10" s="15"/>
      <c r="D10" s="15"/>
      <c r="E10" s="15"/>
      <c r="F10" s="16"/>
      <c r="G10" s="17"/>
      <c r="H10" s="18"/>
      <c r="I10" s="19"/>
      <c r="J10" s="19"/>
      <c r="K10" s="20"/>
      <c r="L10" s="21"/>
      <c r="M10" s="22"/>
      <c r="N10" s="15"/>
      <c r="O10" s="15"/>
      <c r="P10" s="23"/>
      <c r="Q10" s="21"/>
      <c r="R10" s="23"/>
      <c r="S10" s="24"/>
      <c r="T10" s="25"/>
    </row>
    <row r="11" spans="2:20" ht="13.5" customHeight="1" x14ac:dyDescent="0.2">
      <c r="B11">
        <v>2</v>
      </c>
      <c r="C11" s="15" t="s">
        <v>32</v>
      </c>
      <c r="D11" s="15" t="s">
        <v>33</v>
      </c>
      <c r="E11" s="15" t="s">
        <v>34</v>
      </c>
      <c r="F11" s="16" t="s">
        <v>35</v>
      </c>
      <c r="G11" s="17" t="s">
        <v>24</v>
      </c>
      <c r="H11" s="18" t="s">
        <v>36</v>
      </c>
      <c r="I11" s="19" t="s">
        <v>37</v>
      </c>
      <c r="J11" s="19" t="s">
        <v>27</v>
      </c>
      <c r="K11" s="20">
        <v>44</v>
      </c>
      <c r="L11" s="21">
        <v>8495000</v>
      </c>
      <c r="M11" s="22">
        <v>101</v>
      </c>
      <c r="N11" s="15" t="s">
        <v>34</v>
      </c>
      <c r="O11" s="15" t="s">
        <v>35</v>
      </c>
      <c r="P11" s="23" t="s">
        <v>38</v>
      </c>
      <c r="Q11" s="21" t="s">
        <v>29</v>
      </c>
      <c r="R11" s="23" t="s">
        <v>39</v>
      </c>
      <c r="S11" s="24" t="s">
        <v>40</v>
      </c>
      <c r="T11" s="25" t="s">
        <v>41</v>
      </c>
    </row>
    <row r="12" spans="2:20" ht="13.5" customHeight="1" x14ac:dyDescent="0.2">
      <c r="B12" s="26">
        <v>3</v>
      </c>
      <c r="C12" s="27" t="s">
        <v>42</v>
      </c>
      <c r="D12" s="27" t="s">
        <v>43</v>
      </c>
      <c r="E12" s="27" t="s">
        <v>44</v>
      </c>
      <c r="F12" s="28" t="s">
        <v>45</v>
      </c>
      <c r="G12" s="29" t="s">
        <v>24</v>
      </c>
      <c r="H12" s="30" t="s">
        <v>36</v>
      </c>
      <c r="I12" s="31" t="s">
        <v>37</v>
      </c>
      <c r="J12" s="31" t="s">
        <v>46</v>
      </c>
      <c r="K12" s="32">
        <v>36</v>
      </c>
      <c r="L12" s="33">
        <v>8499890</v>
      </c>
      <c r="M12" s="22"/>
      <c r="N12" s="27" t="s">
        <v>44</v>
      </c>
      <c r="O12" s="27" t="s">
        <v>45</v>
      </c>
      <c r="P12" s="34" t="s">
        <v>47</v>
      </c>
      <c r="Q12" s="33" t="s">
        <v>48</v>
      </c>
      <c r="R12" s="34" t="s">
        <v>49</v>
      </c>
      <c r="S12" s="35" t="s">
        <v>50</v>
      </c>
      <c r="T12" s="36">
        <v>2083438877</v>
      </c>
    </row>
    <row r="13" spans="2:20" ht="13.5" customHeight="1" x14ac:dyDescent="0.2">
      <c r="B13">
        <v>4</v>
      </c>
      <c r="C13" s="15" t="s">
        <v>28</v>
      </c>
      <c r="D13" s="15" t="s">
        <v>51</v>
      </c>
      <c r="E13" s="15" t="s">
        <v>52</v>
      </c>
      <c r="F13" s="16" t="s">
        <v>53</v>
      </c>
      <c r="G13" s="17" t="s">
        <v>24</v>
      </c>
      <c r="H13" s="18" t="s">
        <v>36</v>
      </c>
      <c r="I13" s="19" t="s">
        <v>26</v>
      </c>
      <c r="J13" s="19" t="s">
        <v>46</v>
      </c>
      <c r="K13" s="20">
        <v>24</v>
      </c>
      <c r="L13" s="21">
        <v>8500000</v>
      </c>
      <c r="M13" s="22"/>
      <c r="N13" s="15" t="s">
        <v>52</v>
      </c>
      <c r="O13" s="15" t="s">
        <v>53</v>
      </c>
      <c r="P13" s="23" t="s">
        <v>54</v>
      </c>
      <c r="Q13" s="21" t="s">
        <v>48</v>
      </c>
      <c r="R13" s="23" t="s">
        <v>55</v>
      </c>
      <c r="S13" s="24" t="s">
        <v>56</v>
      </c>
      <c r="T13" s="25">
        <v>4063149936</v>
      </c>
    </row>
    <row r="14" spans="2:20" ht="13.5" customHeight="1" x14ac:dyDescent="0.2">
      <c r="B14" s="26">
        <v>5</v>
      </c>
      <c r="C14" s="27" t="s">
        <v>57</v>
      </c>
      <c r="D14" s="27" t="s">
        <v>58</v>
      </c>
      <c r="E14" s="27" t="s">
        <v>59</v>
      </c>
      <c r="F14" s="28" t="s">
        <v>60</v>
      </c>
      <c r="G14" s="29" t="s">
        <v>24</v>
      </c>
      <c r="H14" s="30" t="s">
        <v>36</v>
      </c>
      <c r="I14" s="31" t="s">
        <v>26</v>
      </c>
      <c r="J14" s="31" t="s">
        <v>46</v>
      </c>
      <c r="K14" s="32">
        <v>28</v>
      </c>
      <c r="L14" s="33">
        <v>8500000</v>
      </c>
      <c r="M14" s="22"/>
      <c r="N14" s="27" t="s">
        <v>59</v>
      </c>
      <c r="O14" s="27" t="s">
        <v>60</v>
      </c>
      <c r="P14" s="34" t="s">
        <v>32</v>
      </c>
      <c r="Q14" s="33" t="s">
        <v>29</v>
      </c>
      <c r="R14" s="34" t="s">
        <v>61</v>
      </c>
      <c r="S14" s="35" t="s">
        <v>62</v>
      </c>
      <c r="T14" s="36">
        <v>4062541677</v>
      </c>
    </row>
    <row r="15" spans="2:20" ht="13.5" customHeight="1" x14ac:dyDescent="0.2">
      <c r="B15">
        <v>6</v>
      </c>
      <c r="C15" s="15" t="s">
        <v>63</v>
      </c>
      <c r="D15" s="15" t="s">
        <v>64</v>
      </c>
      <c r="E15" s="15" t="s">
        <v>65</v>
      </c>
      <c r="F15" s="16" t="s">
        <v>66</v>
      </c>
      <c r="G15" s="17" t="s">
        <v>24</v>
      </c>
      <c r="H15" s="18" t="s">
        <v>36</v>
      </c>
      <c r="I15" s="19" t="s">
        <v>37</v>
      </c>
      <c r="J15" s="19" t="s">
        <v>46</v>
      </c>
      <c r="K15" s="20">
        <v>24</v>
      </c>
      <c r="L15" s="21">
        <v>8500000</v>
      </c>
      <c r="M15" s="22"/>
      <c r="N15" s="15" t="s">
        <v>65</v>
      </c>
      <c r="O15" s="15" t="s">
        <v>66</v>
      </c>
      <c r="P15" s="23" t="s">
        <v>47</v>
      </c>
      <c r="Q15" s="21" t="s">
        <v>48</v>
      </c>
      <c r="R15" s="23" t="s">
        <v>67</v>
      </c>
      <c r="S15" s="24" t="s">
        <v>68</v>
      </c>
      <c r="T15" s="25">
        <v>9862176594</v>
      </c>
    </row>
    <row r="16" spans="2:20" ht="13.5" customHeight="1" x14ac:dyDescent="0.2">
      <c r="B16" s="26">
        <v>7</v>
      </c>
      <c r="C16" s="27" t="s">
        <v>38</v>
      </c>
      <c r="D16" s="27" t="s">
        <v>38</v>
      </c>
      <c r="E16" s="27" t="s">
        <v>69</v>
      </c>
      <c r="F16" s="28" t="s">
        <v>70</v>
      </c>
      <c r="G16" s="29" t="s">
        <v>24</v>
      </c>
      <c r="H16" s="30" t="s">
        <v>36</v>
      </c>
      <c r="I16" s="31" t="s">
        <v>26</v>
      </c>
      <c r="J16" s="31" t="s">
        <v>27</v>
      </c>
      <c r="K16" s="32">
        <v>40</v>
      </c>
      <c r="L16" s="33">
        <v>8500000</v>
      </c>
      <c r="M16" s="22">
        <v>56</v>
      </c>
      <c r="N16" s="27" t="s">
        <v>69</v>
      </c>
      <c r="O16" s="27" t="s">
        <v>71</v>
      </c>
      <c r="P16" s="34" t="s">
        <v>38</v>
      </c>
      <c r="Q16" s="33" t="s">
        <v>29</v>
      </c>
      <c r="R16" s="34" t="s">
        <v>72</v>
      </c>
      <c r="S16" s="35" t="s">
        <v>73</v>
      </c>
      <c r="T16" s="36">
        <v>4064226852</v>
      </c>
    </row>
    <row r="17" spans="2:20" ht="13.5" customHeight="1" x14ac:dyDescent="0.2">
      <c r="B17">
        <v>8</v>
      </c>
      <c r="C17" s="15" t="s">
        <v>74</v>
      </c>
      <c r="D17" s="15" t="s">
        <v>75</v>
      </c>
      <c r="E17" s="15" t="s">
        <v>76</v>
      </c>
      <c r="F17" s="16" t="s">
        <v>77</v>
      </c>
      <c r="G17" s="17" t="s">
        <v>78</v>
      </c>
      <c r="H17" s="18" t="s">
        <v>36</v>
      </c>
      <c r="I17" s="19" t="s">
        <v>26</v>
      </c>
      <c r="J17" s="19" t="s">
        <v>46</v>
      </c>
      <c r="K17" s="20">
        <v>24</v>
      </c>
      <c r="L17" s="21">
        <v>6700000</v>
      </c>
      <c r="M17" s="22">
        <v>24</v>
      </c>
      <c r="N17" s="15" t="s">
        <v>76</v>
      </c>
      <c r="O17" s="15" t="s">
        <v>77</v>
      </c>
      <c r="P17" s="23" t="s">
        <v>79</v>
      </c>
      <c r="Q17" s="21" t="s">
        <v>29</v>
      </c>
      <c r="R17" s="23" t="s">
        <v>80</v>
      </c>
      <c r="S17" s="24" t="s">
        <v>81</v>
      </c>
      <c r="T17" s="25">
        <v>5037849411</v>
      </c>
    </row>
    <row r="18" spans="2:20" ht="13.5" customHeight="1" x14ac:dyDescent="0.2">
      <c r="C18" s="20"/>
      <c r="D18" s="20"/>
      <c r="E18" s="20"/>
      <c r="F18" s="20"/>
      <c r="G18" s="20"/>
      <c r="H18" s="20"/>
      <c r="I18" s="20"/>
      <c r="J18" s="20"/>
      <c r="K18" s="20"/>
      <c r="L18" s="21"/>
      <c r="M18" s="22"/>
      <c r="N18" s="15"/>
      <c r="O18" s="15"/>
      <c r="P18" s="23"/>
      <c r="Q18" s="21"/>
      <c r="R18" s="23"/>
      <c r="S18" s="24"/>
      <c r="T18" s="25"/>
    </row>
    <row r="19" spans="2:20" ht="13.5" customHeight="1" x14ac:dyDescent="0.2">
      <c r="B19" t="s">
        <v>82</v>
      </c>
      <c r="G19"/>
      <c r="H19"/>
      <c r="I19"/>
      <c r="J19"/>
      <c r="K19" s="37">
        <f>SUM(K9:K18)</f>
        <v>240</v>
      </c>
      <c r="L19" s="37">
        <f>SUM(L9:L18)</f>
        <v>61934890</v>
      </c>
      <c r="M19" s="14"/>
    </row>
    <row r="20" spans="2:20" ht="13.5" customHeight="1" x14ac:dyDescent="0.2">
      <c r="B20" t="s">
        <v>83</v>
      </c>
      <c r="G20"/>
      <c r="H20"/>
      <c r="I20"/>
      <c r="J20"/>
      <c r="K20" s="38"/>
      <c r="L20" s="38"/>
      <c r="M20" s="14"/>
    </row>
    <row r="21" spans="2:20" ht="13.5" customHeight="1" x14ac:dyDescent="0.2">
      <c r="G21"/>
      <c r="H21"/>
      <c r="I21"/>
      <c r="J21"/>
      <c r="K21" s="38"/>
      <c r="L21" s="38"/>
      <c r="M21" s="14"/>
    </row>
    <row r="22" spans="2:20" ht="13.5" customHeight="1" x14ac:dyDescent="0.25">
      <c r="B22" s="1" t="s">
        <v>84</v>
      </c>
      <c r="G22"/>
      <c r="H22"/>
      <c r="I22"/>
      <c r="J22"/>
      <c r="K22" s="38"/>
      <c r="L22" s="38"/>
      <c r="M22" s="14"/>
    </row>
    <row r="23" spans="2:20" ht="13.5" customHeight="1" x14ac:dyDescent="0.2">
      <c r="B23">
        <v>9</v>
      </c>
      <c r="C23" s="15" t="s">
        <v>85</v>
      </c>
      <c r="D23" s="15" t="s">
        <v>86</v>
      </c>
      <c r="E23" s="15" t="s">
        <v>87</v>
      </c>
      <c r="F23" s="16" t="s">
        <v>23</v>
      </c>
      <c r="G23" s="17" t="s">
        <v>24</v>
      </c>
      <c r="H23" s="18" t="s">
        <v>25</v>
      </c>
      <c r="I23" s="19" t="s">
        <v>37</v>
      </c>
      <c r="J23" s="19" t="s">
        <v>27</v>
      </c>
      <c r="K23" s="20">
        <v>24</v>
      </c>
      <c r="L23" s="21">
        <v>4240000</v>
      </c>
      <c r="M23" s="22"/>
      <c r="N23" s="15" t="s">
        <v>87</v>
      </c>
      <c r="O23" s="15" t="s">
        <v>23</v>
      </c>
      <c r="P23" s="23" t="s">
        <v>28</v>
      </c>
      <c r="Q23" s="21" t="s">
        <v>29</v>
      </c>
      <c r="R23" s="23" t="s">
        <v>30</v>
      </c>
      <c r="S23" s="24" t="s">
        <v>31</v>
      </c>
      <c r="T23" s="25">
        <v>4062356593</v>
      </c>
    </row>
    <row r="24" spans="2:20" ht="13.5" customHeight="1" x14ac:dyDescent="0.2">
      <c r="B24" s="26">
        <v>10</v>
      </c>
      <c r="C24" s="27" t="s">
        <v>38</v>
      </c>
      <c r="D24" s="27" t="s">
        <v>38</v>
      </c>
      <c r="E24" s="27" t="s">
        <v>88</v>
      </c>
      <c r="F24" s="28" t="s">
        <v>89</v>
      </c>
      <c r="G24" s="29" t="s">
        <v>78</v>
      </c>
      <c r="H24" s="30" t="s">
        <v>36</v>
      </c>
      <c r="I24" s="31" t="s">
        <v>26</v>
      </c>
      <c r="J24" s="31" t="s">
        <v>46</v>
      </c>
      <c r="K24" s="32">
        <v>30</v>
      </c>
      <c r="L24" s="33">
        <v>8500000</v>
      </c>
      <c r="M24" s="22">
        <v>170</v>
      </c>
      <c r="N24" s="27" t="s">
        <v>88</v>
      </c>
      <c r="O24" s="27" t="s">
        <v>89</v>
      </c>
      <c r="P24" s="34" t="s">
        <v>38</v>
      </c>
      <c r="Q24" s="33" t="s">
        <v>29</v>
      </c>
      <c r="R24" s="34" t="s">
        <v>90</v>
      </c>
      <c r="S24" s="35" t="s">
        <v>91</v>
      </c>
      <c r="T24" s="36">
        <v>4062144788</v>
      </c>
    </row>
    <row r="25" spans="2:20" ht="13.5" customHeight="1" x14ac:dyDescent="0.2">
      <c r="B25">
        <v>11</v>
      </c>
      <c r="C25" s="15" t="s">
        <v>32</v>
      </c>
      <c r="D25" s="15" t="s">
        <v>33</v>
      </c>
      <c r="E25" s="15" t="s">
        <v>92</v>
      </c>
      <c r="F25" s="16" t="s">
        <v>93</v>
      </c>
      <c r="G25" s="17" t="s">
        <v>24</v>
      </c>
      <c r="H25" s="18" t="s">
        <v>36</v>
      </c>
      <c r="I25" s="19" t="s">
        <v>26</v>
      </c>
      <c r="J25" s="19" t="s">
        <v>46</v>
      </c>
      <c r="K25" s="20">
        <v>24</v>
      </c>
      <c r="L25" s="21">
        <v>8500000</v>
      </c>
      <c r="M25" s="22"/>
      <c r="N25" s="15" t="s">
        <v>92</v>
      </c>
      <c r="O25" s="15" t="s">
        <v>93</v>
      </c>
      <c r="P25" s="23" t="s">
        <v>47</v>
      </c>
      <c r="Q25" s="21" t="s">
        <v>48</v>
      </c>
      <c r="R25" s="23" t="s">
        <v>94</v>
      </c>
      <c r="S25" s="24" t="s">
        <v>95</v>
      </c>
      <c r="T25" s="25">
        <v>2089184454</v>
      </c>
    </row>
    <row r="26" spans="2:20" ht="13.5" customHeight="1" x14ac:dyDescent="0.2">
      <c r="B26" s="26">
        <v>12</v>
      </c>
      <c r="C26" s="27" t="s">
        <v>74</v>
      </c>
      <c r="D26" s="27" t="s">
        <v>75</v>
      </c>
      <c r="E26" s="27" t="s">
        <v>96</v>
      </c>
      <c r="F26" s="28" t="s">
        <v>89</v>
      </c>
      <c r="G26" s="29" t="s">
        <v>78</v>
      </c>
      <c r="H26" s="30" t="s">
        <v>36</v>
      </c>
      <c r="I26" s="31" t="s">
        <v>26</v>
      </c>
      <c r="J26" s="31" t="s">
        <v>46</v>
      </c>
      <c r="K26" s="32">
        <v>32</v>
      </c>
      <c r="L26" s="33">
        <v>8500000</v>
      </c>
      <c r="M26" s="22"/>
      <c r="N26" s="27" t="s">
        <v>96</v>
      </c>
      <c r="O26" s="27" t="s">
        <v>89</v>
      </c>
      <c r="P26" s="34" t="s">
        <v>38</v>
      </c>
      <c r="Q26" s="33" t="s">
        <v>29</v>
      </c>
      <c r="R26" s="34" t="s">
        <v>90</v>
      </c>
      <c r="S26" s="35" t="s">
        <v>91</v>
      </c>
      <c r="T26" s="36">
        <v>4062144788</v>
      </c>
    </row>
    <row r="27" spans="2:20" ht="13.5" customHeight="1" x14ac:dyDescent="0.2">
      <c r="B27">
        <v>13</v>
      </c>
      <c r="C27" s="15" t="s">
        <v>42</v>
      </c>
      <c r="D27" s="15" t="s">
        <v>43</v>
      </c>
      <c r="E27" s="15" t="s">
        <v>97</v>
      </c>
      <c r="F27" s="16" t="s">
        <v>98</v>
      </c>
      <c r="G27" s="17" t="s">
        <v>24</v>
      </c>
      <c r="H27" s="18" t="s">
        <v>36</v>
      </c>
      <c r="I27" s="19" t="s">
        <v>26</v>
      </c>
      <c r="J27" s="19" t="s">
        <v>46</v>
      </c>
      <c r="K27" s="20">
        <v>31</v>
      </c>
      <c r="L27" s="21">
        <v>8500000</v>
      </c>
      <c r="M27" s="22"/>
      <c r="N27" s="15" t="s">
        <v>97</v>
      </c>
      <c r="O27" s="15" t="s">
        <v>98</v>
      </c>
      <c r="P27" s="23" t="s">
        <v>42</v>
      </c>
      <c r="Q27" s="21" t="s">
        <v>29</v>
      </c>
      <c r="R27" s="23" t="s">
        <v>99</v>
      </c>
      <c r="S27" s="24" t="s">
        <v>100</v>
      </c>
      <c r="T27" s="25">
        <v>4067826461</v>
      </c>
    </row>
    <row r="28" spans="2:20" ht="13.5" customHeight="1" x14ac:dyDescent="0.2">
      <c r="G28"/>
      <c r="H28"/>
      <c r="I28"/>
      <c r="J28"/>
      <c r="K28" s="20"/>
      <c r="L28" s="21"/>
      <c r="M28" s="14"/>
    </row>
    <row r="29" spans="2:20" ht="13.5" customHeight="1" x14ac:dyDescent="0.2">
      <c r="G29"/>
      <c r="H29"/>
      <c r="I29"/>
      <c r="J29"/>
      <c r="K29" s="37">
        <f>SUM(K23:K28)</f>
        <v>141</v>
      </c>
      <c r="L29" s="37">
        <f>SUM(L23:L28)</f>
        <v>38240000</v>
      </c>
      <c r="M29" s="14"/>
    </row>
    <row r="30" spans="2:20" ht="13.5" customHeight="1" thickBot="1" x14ac:dyDescent="0.25">
      <c r="G30"/>
      <c r="H30"/>
      <c r="I30"/>
      <c r="J30"/>
      <c r="K30" s="39">
        <f>K19+K29</f>
        <v>381</v>
      </c>
      <c r="L30" s="39">
        <f>L19+L29</f>
        <v>100174890</v>
      </c>
      <c r="M30" s="14"/>
    </row>
    <row r="31" spans="2:20" ht="13.5" customHeight="1" thickTop="1" x14ac:dyDescent="0.2">
      <c r="G31"/>
      <c r="H31"/>
      <c r="I31"/>
      <c r="J31"/>
      <c r="M31" s="14"/>
    </row>
    <row r="32" spans="2:20" x14ac:dyDescent="0.2">
      <c r="D32" s="40"/>
      <c r="E32" s="40"/>
      <c r="F32" s="40"/>
      <c r="I32" s="3" t="s">
        <v>101</v>
      </c>
      <c r="J32" s="38">
        <v>34550000</v>
      </c>
      <c r="N32" s="41"/>
      <c r="O32" s="40"/>
    </row>
    <row r="33" spans="2:15" x14ac:dyDescent="0.2">
      <c r="D33" s="40"/>
      <c r="E33" s="40"/>
      <c r="F33" s="40"/>
      <c r="I33" s="3" t="s">
        <v>102</v>
      </c>
      <c r="J33" s="38">
        <v>0</v>
      </c>
      <c r="N33" s="40"/>
      <c r="O33" s="40"/>
    </row>
    <row r="34" spans="2:15" x14ac:dyDescent="0.2">
      <c r="D34" s="40"/>
      <c r="E34" s="40"/>
      <c r="F34" s="40"/>
      <c r="I34" s="3" t="s">
        <v>103</v>
      </c>
      <c r="J34" s="38">
        <v>0</v>
      </c>
      <c r="N34" s="40"/>
      <c r="O34" s="40"/>
    </row>
    <row r="35" spans="2:15" x14ac:dyDescent="0.2">
      <c r="D35" s="40"/>
      <c r="E35" s="40"/>
      <c r="F35" s="40"/>
      <c r="I35" s="3" t="s">
        <v>104</v>
      </c>
      <c r="J35" s="38">
        <v>0</v>
      </c>
      <c r="K35"/>
      <c r="N35" s="40"/>
      <c r="O35" s="40"/>
    </row>
    <row r="36" spans="2:15" x14ac:dyDescent="0.2">
      <c r="B36" s="40"/>
      <c r="D36" s="40"/>
      <c r="E36" s="40"/>
      <c r="J36" s="42" t="s">
        <v>105</v>
      </c>
      <c r="K36"/>
      <c r="L36" s="38">
        <f>SUM(J32:J35)</f>
        <v>34550000</v>
      </c>
      <c r="N36" s="40"/>
    </row>
    <row r="37" spans="2:15" x14ac:dyDescent="0.2">
      <c r="B37" s="40"/>
      <c r="D37" s="40"/>
      <c r="E37" s="40"/>
      <c r="F37" s="43"/>
      <c r="G37" s="43"/>
      <c r="H37" s="44"/>
      <c r="I37" s="45"/>
      <c r="J37" s="46" t="s">
        <v>106</v>
      </c>
      <c r="K37"/>
      <c r="L37" s="47">
        <f>J32*0.1</f>
        <v>3455000</v>
      </c>
      <c r="N37" s="40"/>
      <c r="O37" s="40"/>
    </row>
    <row r="38" spans="2:15" x14ac:dyDescent="0.2">
      <c r="B38" s="40"/>
      <c r="J38" s="42" t="s">
        <v>107</v>
      </c>
      <c r="K38"/>
      <c r="L38" s="38">
        <f>J32*0.125</f>
        <v>4318750</v>
      </c>
    </row>
    <row r="39" spans="2:15" x14ac:dyDescent="0.2">
      <c r="J39" s="42" t="s">
        <v>108</v>
      </c>
      <c r="K39"/>
      <c r="L39" s="38">
        <v>8500000</v>
      </c>
    </row>
    <row r="41" spans="2:15" ht="13.5" customHeight="1" x14ac:dyDescent="0.2"/>
  </sheetData>
  <hyperlinks>
    <hyperlink ref="S13" r:id="rId1" xr:uid="{CF7B0CD7-CA28-43CA-9E83-05B2BC431FDD}"/>
    <hyperlink ref="S24" r:id="rId2" xr:uid="{FF838437-898A-40D8-BE64-A67DE4BBEE92}"/>
    <hyperlink ref="S26" r:id="rId3" xr:uid="{16776AA5-EBAE-416F-BF41-1670BFEDA6D2}"/>
    <hyperlink ref="S25" r:id="rId4" xr:uid="{1938045E-89AE-444C-968C-6623DCA8A686}"/>
  </hyperlinks>
  <pageMargins left="0.7" right="0.7" top="0.75" bottom="0.75" header="0.3" footer="0.3"/>
  <pageSetup scale="78" fitToWidth="9" fitToHeight="9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2026HCSum</vt:lpstr>
      <vt:lpstr>'2026HCSum'!Print_Area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Brensdal, Bruce</dc:creator>
  <cp:lastModifiedBy>Brensdal, Bruce</cp:lastModifiedBy>
  <dcterms:created xsi:type="dcterms:W3CDTF">2025-05-22T13:52:02Z</dcterms:created>
  <dcterms:modified xsi:type="dcterms:W3CDTF">2025-05-22T13:54:31Z</dcterms:modified>
</cp:coreProperties>
</file>